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чет транспортного налога" sheetId="1" r:id="rId1"/>
  </sheets>
  <calcPr calcId="145621"/>
</workbook>
</file>

<file path=xl/calcChain.xml><?xml version="1.0" encoding="utf-8"?>
<calcChain xmlns="http://schemas.openxmlformats.org/spreadsheetml/2006/main">
  <c r="G26" i="1" l="1"/>
  <c r="G10" i="1" l="1"/>
  <c r="G11" i="1" s="1"/>
  <c r="G20" i="1"/>
  <c r="G21" i="1" s="1"/>
  <c r="G16" i="1"/>
  <c r="G15" i="1"/>
  <c r="G25" i="1"/>
  <c r="D25" i="1"/>
  <c r="D26" i="1" s="1"/>
  <c r="D20" i="1"/>
  <c r="D21" i="1" s="1"/>
  <c r="D15" i="1"/>
  <c r="D16" i="1" s="1"/>
  <c r="D10" i="1" l="1"/>
  <c r="D11" i="1" s="1"/>
</calcChain>
</file>

<file path=xl/comments1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Введите мощность в л.с. своего ТС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Введите мощность в л.с. своего ТС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Введите мощность в л.с. своего ТС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Введите мощность в л.с. своего ТС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Введите мощность в л.с. своего ТС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Введите мощность в л.с. своего ТС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Введите мощность в л.с. своего ТС</t>
        </r>
      </text>
    </comment>
    <comment ref="F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Введите мощность в л.с. своего ТС</t>
        </r>
      </text>
    </comment>
  </commentList>
</comments>
</file>

<file path=xl/sharedStrings.xml><?xml version="1.0" encoding="utf-8"?>
<sst xmlns="http://schemas.openxmlformats.org/spreadsheetml/2006/main" count="51" uniqueCount="23">
  <si>
    <t>Калькулятор транспортного налога для Москвы</t>
  </si>
  <si>
    <t>Мощность</t>
  </si>
  <si>
    <t>Транспортное средство</t>
  </si>
  <si>
    <t>Транспортный налог</t>
  </si>
  <si>
    <t>Ставка налога</t>
  </si>
  <si>
    <t>Расчет транспортного налога</t>
  </si>
  <si>
    <t>Легковой автомобиль</t>
  </si>
  <si>
    <t>Мотоцикл, мотороллер</t>
  </si>
  <si>
    <t>Автобус</t>
  </si>
  <si>
    <t>Снегоход, мотосани</t>
  </si>
  <si>
    <t>Катер, моторная лодка</t>
  </si>
  <si>
    <t>Яхта, парусное судно</t>
  </si>
  <si>
    <t>Гидроцикл</t>
  </si>
  <si>
    <t>Мощность (л.с.)</t>
  </si>
  <si>
    <t>Грузовой автомобиль</t>
  </si>
  <si>
    <t>поле для ввода</t>
  </si>
  <si>
    <t>поле вывода расчета</t>
  </si>
  <si>
    <t>Более подробно про расчет транспортного налога читайте в статьях сайта "Бухгалтерия для чайников":</t>
  </si>
  <si>
    <t>Особенности расчета транспортного налога юридическими лицами</t>
  </si>
  <si>
    <t>Налог на дорогие автомобили: расчет</t>
  </si>
  <si>
    <t>Транспортный налог для пенсионеров</t>
  </si>
  <si>
    <t>Декларация по транспортному налогу: образец заполнения</t>
  </si>
  <si>
    <t>Как правильно заполнить 3-НДФЛ при продаже автомобиля?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</si>
</sst>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i/>
      <sz val="8"/>
      <color theme="1"/>
      <name val="Tahoma"/>
      <family val="2"/>
      <charset val="204"/>
    </font>
    <font>
      <u/>
      <sz val="8"/>
      <color theme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1" xfId="0" applyBorder="1"/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1" fillId="0" borderId="7" xfId="0" applyFont="1" applyBorder="1"/>
    <xf numFmtId="0" fontId="1" fillId="0" borderId="4" xfId="0" applyFont="1" applyBorder="1" applyAlignment="1">
      <alignment horizontal="right"/>
    </xf>
    <xf numFmtId="0" fontId="1" fillId="2" borderId="0" xfId="0" applyFont="1" applyFill="1"/>
    <xf numFmtId="0" fontId="1" fillId="3" borderId="6" xfId="0" applyFont="1" applyFill="1" applyBorder="1" applyAlignment="1">
      <alignment horizontal="right"/>
    </xf>
    <xf numFmtId="0" fontId="1" fillId="3" borderId="0" xfId="0" applyFont="1" applyFill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7" fillId="0" borderId="0" xfId="0" applyFont="1"/>
    <xf numFmtId="0" fontId="8" fillId="0" borderId="0" xfId="1" applyFont="1" applyAlignment="1">
      <alignment vertical="center"/>
    </xf>
    <xf numFmtId="0" fontId="8" fillId="0" borderId="0" xfId="1" applyFont="1"/>
    <xf numFmtId="0" fontId="1" fillId="2" borderId="5" xfId="0" applyFont="1" applyFill="1" applyBorder="1" applyAlignment="1">
      <alignment horizontal="right"/>
    </xf>
    <xf numFmtId="0" fontId="2" fillId="0" borderId="0" xfId="0" applyFont="1" applyBorder="1"/>
    <xf numFmtId="0" fontId="2" fillId="0" borderId="2" xfId="0" applyFont="1" applyBorder="1" applyAlignment="1">
      <alignment horizontal="right"/>
    </xf>
    <xf numFmtId="0" fontId="1" fillId="0" borderId="2" xfId="0" applyFont="1" applyBorder="1"/>
    <xf numFmtId="0" fontId="0" fillId="0" borderId="10" xfId="0" applyBorder="1"/>
    <xf numFmtId="0" fontId="1" fillId="0" borderId="10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-buhuche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409575</xdr:colOff>
      <xdr:row>5</xdr:row>
      <xdr:rowOff>171450</xdr:rowOff>
    </xdr:from>
    <xdr:ext cx="4000500" cy="3668312"/>
    <xdr:sp macro="" textlink="">
      <xdr:nvSpPr>
        <xdr:cNvPr id="3" name="TextBox 2"/>
        <xdr:cNvSpPr txBox="1"/>
      </xdr:nvSpPr>
      <xdr:spPr>
        <a:xfrm>
          <a:off x="6734175" y="381000"/>
          <a:ext cx="4000500" cy="3668312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50" b="1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Справочная</a:t>
          </a:r>
          <a:r>
            <a:rPr lang="ru-RU" sz="1050" b="1" i="0" u="none" strike="noStrike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информация</a:t>
          </a:r>
          <a:endParaRPr lang="en-US" sz="1050" b="1" i="0" u="none" strike="noStrike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ru-RU" sz="1050" b="0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Плата налога и авансовых платежей по налогу производится налогоплательщиками в бюджет по месту нахождения транспортных средств в порядке и сроки, которые установлены законами субъектов Российской Федерации. При этом срок уплаты налога для налогоплательщиков, являющихся организациями, не может быть установлен ранее срока, предусмотренного </a:t>
          </a:r>
          <a:r>
            <a:rPr lang="ru-RU" sz="1050" b="0" i="1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п. 3 ст. 363.1 НК РФ</a:t>
          </a:r>
          <a:r>
            <a:rPr lang="ru-RU" sz="1050" b="0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Сумма налога исчисляется с учетом количества месяцев, в течение которых транспортное средство было зарегистрировано на налогоплательщика, по итогам каждого налогового периода на основании документально подтвержденных данных о транспортных средствах, подлежащих налогообложению (</a:t>
          </a:r>
          <a:r>
            <a:rPr lang="ru-RU" sz="1050" b="0" i="1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ст. 52 и 54 НК РФ</a:t>
          </a:r>
          <a:r>
            <a:rPr lang="ru-RU" sz="1050" b="0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).</a:t>
          </a:r>
          <a:r>
            <a:rPr lang="ru-RU" sz="105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br>
            <a:rPr lang="ru-RU" sz="105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ru-RU" sz="1050" b="1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Субъект РФ</a:t>
          </a:r>
          <a:r>
            <a:rPr lang="ru-RU" sz="1050" b="0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 : Москва</a:t>
          </a:r>
          <a:r>
            <a:rPr lang="ru-RU" sz="105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ru-RU" sz="1050" b="1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ОКТМО</a:t>
          </a:r>
          <a:r>
            <a:rPr lang="ru-RU" sz="1050" b="0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 : 45000000, </a:t>
          </a:r>
          <a:r>
            <a:rPr lang="en-US" sz="1050" b="0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 1 </a:t>
          </a:r>
          <a:r>
            <a:rPr lang="ru-RU" sz="1050" b="0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января 2014 года именно ОКТМО необходимо указывать в налоговых платёжных поручениях (вместо ОКАТО и в том же поле, что и последний).</a:t>
          </a:r>
          <a:r>
            <a:rPr lang="ru-RU" sz="105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n-US" sz="105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05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ru-RU" sz="1050" b="1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Срок уплаты</a:t>
          </a:r>
          <a:r>
            <a:rPr lang="ru-RU" sz="1050" b="0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(за 2015 год) для физических лиц: не позднее 01.10.2016</a:t>
          </a:r>
          <a:r>
            <a:rPr lang="ru-RU" sz="105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br>
            <a:rPr lang="ru-RU" sz="105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ru-RU" sz="1050" b="1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Срок уплаты</a:t>
          </a:r>
          <a:r>
            <a:rPr lang="ru-RU" sz="1050" b="0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(за 2015 год) для организаций: не позднее 05.02.2016</a:t>
          </a:r>
          <a:r>
            <a:rPr lang="ru-RU" sz="105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ru-RU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5</xdr:col>
      <xdr:colOff>1200719</xdr:colOff>
      <xdr:row>4</xdr:row>
      <xdr:rowOff>9633</xdr:rowOff>
    </xdr:to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4077269" cy="771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online-buhuchet.ru/nalog-na-dorogie-avtomobili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online-buhuchet.ru/transportnyj-nalog-platelshhiki-stavki-raschet-primer/" TargetMode="External"/><Relationship Id="rId1" Type="http://schemas.openxmlformats.org/officeDocument/2006/relationships/hyperlink" Target="http://online-buhuchet.ru/osobennosti-rascheta-transportnogo-naloga-yuridicheskimi-licami/" TargetMode="External"/><Relationship Id="rId6" Type="http://schemas.openxmlformats.org/officeDocument/2006/relationships/hyperlink" Target="http://online-buhuchet.ru/kak-pravilno-zapolnit-3-ndfl-pri-prodazhe-avtomobilya/" TargetMode="External"/><Relationship Id="rId5" Type="http://schemas.openxmlformats.org/officeDocument/2006/relationships/hyperlink" Target="http://online-buhuchet.ru/deklaraciya-po-transportnomu-nalogu/" TargetMode="External"/><Relationship Id="rId4" Type="http://schemas.openxmlformats.org/officeDocument/2006/relationships/hyperlink" Target="http://online-buhuchet.ru/transportnyj-nalog-dlya-pensionerov/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P34"/>
  <sheetViews>
    <sheetView tabSelected="1" topLeftCell="B19" workbookViewId="0">
      <selection activeCell="R13" sqref="R13"/>
    </sheetView>
  </sheetViews>
  <sheetFormatPr defaultRowHeight="15" x14ac:dyDescent="0.25"/>
  <cols>
    <col min="1" max="1" width="2.140625" customWidth="1"/>
    <col min="2" max="2" width="2.7109375" customWidth="1"/>
    <col min="3" max="3" width="18.28515625" customWidth="1"/>
    <col min="4" max="4" width="21.7109375" customWidth="1"/>
    <col min="5" max="5" width="3.140625" customWidth="1"/>
    <col min="6" max="6" width="26.42578125" customWidth="1"/>
    <col min="7" max="7" width="20.140625" customWidth="1"/>
  </cols>
  <sheetData>
    <row r="5" spans="1:8" ht="16.5" thickBot="1" x14ac:dyDescent="0.3">
      <c r="A5" s="4"/>
      <c r="B5" s="5" t="s">
        <v>0</v>
      </c>
      <c r="C5" s="4"/>
      <c r="D5" s="4"/>
      <c r="E5" s="4"/>
      <c r="F5" s="4"/>
      <c r="G5" s="4"/>
    </row>
    <row r="6" spans="1:8" ht="15.75" thickTop="1" x14ac:dyDescent="0.25">
      <c r="A6" s="3"/>
    </row>
    <row r="7" spans="1:8" x14ac:dyDescent="0.25">
      <c r="C7" s="21" t="s">
        <v>5</v>
      </c>
      <c r="D7" s="7"/>
      <c r="E7" s="7"/>
    </row>
    <row r="8" spans="1:8" x14ac:dyDescent="0.25">
      <c r="B8" s="7"/>
      <c r="C8" s="23" t="s">
        <v>2</v>
      </c>
      <c r="D8" s="22" t="s">
        <v>6</v>
      </c>
      <c r="E8" s="7"/>
      <c r="F8" s="13" t="s">
        <v>2</v>
      </c>
      <c r="G8" s="14" t="s">
        <v>14</v>
      </c>
    </row>
    <row r="9" spans="1:8" x14ac:dyDescent="0.25">
      <c r="C9" s="8" t="s">
        <v>13</v>
      </c>
      <c r="D9" s="20">
        <v>110</v>
      </c>
      <c r="F9" s="8" t="s">
        <v>13</v>
      </c>
      <c r="G9" s="20">
        <v>110</v>
      </c>
    </row>
    <row r="10" spans="1:8" ht="15.75" thickBot="1" x14ac:dyDescent="0.3">
      <c r="A10" s="6"/>
      <c r="C10" s="15" t="s">
        <v>4</v>
      </c>
      <c r="D10" s="9" t="str">
        <f>IF(D9&lt;=100,"12",IF(D9&lt;=125,"25",IF(D9&lt;=150,"35",IF(D9&lt;=175,"45",IF(D9&lt;=200,"50",IF(D9&lt;=225,"65",IF(D9&lt;=250,"75","150")))))))</f>
        <v>25</v>
      </c>
      <c r="F10" s="15" t="s">
        <v>4</v>
      </c>
      <c r="G10" s="9" t="str">
        <f>IF(G9&lt;=100,"15",IF(G9&lt;=150,"26",IF(G9&lt;=200,"38",IF(G9&lt;=250,"55",70))))</f>
        <v>26</v>
      </c>
    </row>
    <row r="11" spans="1:8" x14ac:dyDescent="0.25">
      <c r="C11" s="16" t="s">
        <v>3</v>
      </c>
      <c r="D11" s="11">
        <f>D9*D10</f>
        <v>2750</v>
      </c>
      <c r="F11" s="16" t="s">
        <v>3</v>
      </c>
      <c r="G11" s="11">
        <f>G9*G10</f>
        <v>2860</v>
      </c>
    </row>
    <row r="12" spans="1:8" x14ac:dyDescent="0.25">
      <c r="B12" s="2"/>
    </row>
    <row r="13" spans="1:8" x14ac:dyDescent="0.25">
      <c r="B13" s="13"/>
      <c r="C13" s="13" t="s">
        <v>2</v>
      </c>
      <c r="D13" s="14" t="s">
        <v>7</v>
      </c>
      <c r="E13" s="7"/>
      <c r="F13" s="13" t="s">
        <v>2</v>
      </c>
      <c r="G13" s="14" t="s">
        <v>9</v>
      </c>
      <c r="H13" s="7"/>
    </row>
    <row r="14" spans="1:8" x14ac:dyDescent="0.25">
      <c r="B14" s="1"/>
      <c r="C14" s="8" t="s">
        <v>13</v>
      </c>
      <c r="D14" s="20">
        <v>190</v>
      </c>
      <c r="F14" s="8" t="s">
        <v>1</v>
      </c>
      <c r="G14" s="20">
        <v>112</v>
      </c>
    </row>
    <row r="15" spans="1:8" x14ac:dyDescent="0.25">
      <c r="B15" s="1"/>
      <c r="C15" s="15" t="s">
        <v>4</v>
      </c>
      <c r="D15" s="9">
        <f>IF(D14&lt;=20,"7",IF(D14&lt;=35,"15",50))</f>
        <v>50</v>
      </c>
      <c r="E15" s="7"/>
      <c r="F15" s="15" t="s">
        <v>4</v>
      </c>
      <c r="G15" s="9" t="str">
        <f>IF(G14&lt;=50,"25","50")</f>
        <v>50</v>
      </c>
    </row>
    <row r="16" spans="1:8" x14ac:dyDescent="0.25">
      <c r="B16" s="1"/>
      <c r="C16" s="16" t="s">
        <v>3</v>
      </c>
      <c r="D16" s="11">
        <f>D14*D15</f>
        <v>9500</v>
      </c>
      <c r="F16" s="16" t="s">
        <v>3</v>
      </c>
      <c r="G16" s="11">
        <f>G14*G15</f>
        <v>5600</v>
      </c>
    </row>
    <row r="17" spans="1:16" x14ac:dyDescent="0.25">
      <c r="B17" s="1"/>
      <c r="G17" s="1"/>
    </row>
    <row r="18" spans="1:16" x14ac:dyDescent="0.25">
      <c r="B18" s="1"/>
      <c r="C18" s="13" t="s">
        <v>2</v>
      </c>
      <c r="D18" s="14" t="s">
        <v>8</v>
      </c>
      <c r="E18" s="7"/>
      <c r="F18" s="13" t="s">
        <v>2</v>
      </c>
      <c r="G18" s="14" t="s">
        <v>10</v>
      </c>
      <c r="H18" s="7"/>
    </row>
    <row r="19" spans="1:16" x14ac:dyDescent="0.25">
      <c r="B19" s="1"/>
      <c r="C19" s="8" t="s">
        <v>13</v>
      </c>
      <c r="D19" s="20">
        <v>150</v>
      </c>
      <c r="F19" s="8" t="s">
        <v>1</v>
      </c>
      <c r="G19" s="20">
        <v>40</v>
      </c>
    </row>
    <row r="20" spans="1:16" x14ac:dyDescent="0.25">
      <c r="B20" s="1"/>
      <c r="C20" s="15" t="s">
        <v>4</v>
      </c>
      <c r="D20" s="9" t="str">
        <f>IF(D19&lt;=110,"15",IF(D19&lt;=200,"26","55"))</f>
        <v>26</v>
      </c>
      <c r="F20" s="15" t="s">
        <v>4</v>
      </c>
      <c r="G20" s="9" t="str">
        <f>IF(G19&lt;=100,"100",200)</f>
        <v>100</v>
      </c>
    </row>
    <row r="21" spans="1:16" x14ac:dyDescent="0.25">
      <c r="C21" s="16" t="s">
        <v>3</v>
      </c>
      <c r="D21" s="11">
        <f>D20*D19</f>
        <v>3900</v>
      </c>
      <c r="F21" s="16" t="s">
        <v>3</v>
      </c>
      <c r="G21" s="11">
        <f>G19*G20</f>
        <v>4000</v>
      </c>
    </row>
    <row r="22" spans="1:16" x14ac:dyDescent="0.25">
      <c r="F22" s="24"/>
      <c r="G22" s="25"/>
      <c r="H22" s="7"/>
    </row>
    <row r="23" spans="1:16" x14ac:dyDescent="0.25">
      <c r="C23" s="13" t="s">
        <v>2</v>
      </c>
      <c r="D23" s="14" t="s">
        <v>12</v>
      </c>
      <c r="E23" s="7"/>
      <c r="F23" s="13" t="s">
        <v>2</v>
      </c>
      <c r="G23" s="22" t="s">
        <v>11</v>
      </c>
    </row>
    <row r="24" spans="1:16" x14ac:dyDescent="0.25">
      <c r="C24" s="8" t="s">
        <v>1</v>
      </c>
      <c r="D24" s="20">
        <v>20</v>
      </c>
      <c r="F24" s="8" t="s">
        <v>1</v>
      </c>
      <c r="G24" s="20">
        <v>90</v>
      </c>
    </row>
    <row r="25" spans="1:16" x14ac:dyDescent="0.25">
      <c r="C25" s="15" t="s">
        <v>4</v>
      </c>
      <c r="D25" s="9" t="str">
        <f>IF(D24&lt;=100,"250",500)</f>
        <v>250</v>
      </c>
      <c r="F25" s="15" t="s">
        <v>4</v>
      </c>
      <c r="G25" s="9" t="str">
        <f>IF(G24&lt;=100,"200",400)</f>
        <v>200</v>
      </c>
    </row>
    <row r="26" spans="1:16" x14ac:dyDescent="0.25">
      <c r="C26" s="16" t="s">
        <v>3</v>
      </c>
      <c r="D26" s="11">
        <f>D24*D25</f>
        <v>5000</v>
      </c>
      <c r="F26" s="16" t="s">
        <v>3</v>
      </c>
      <c r="G26" s="11">
        <f>G24*G25</f>
        <v>18000</v>
      </c>
    </row>
    <row r="27" spans="1:16" x14ac:dyDescent="0.25">
      <c r="K27" s="10"/>
      <c r="L27" s="1" t="s">
        <v>15</v>
      </c>
      <c r="M27" s="1"/>
      <c r="N27" s="12"/>
      <c r="O27" s="1" t="s">
        <v>16</v>
      </c>
      <c r="P27" s="1"/>
    </row>
    <row r="28" spans="1:16" x14ac:dyDescent="0.25">
      <c r="C28" s="17" t="s">
        <v>17</v>
      </c>
    </row>
    <row r="29" spans="1:16" x14ac:dyDescent="0.25">
      <c r="A29" s="1"/>
      <c r="B29" s="1">
        <v>1</v>
      </c>
      <c r="C29" s="18" t="s">
        <v>18</v>
      </c>
    </row>
    <row r="30" spans="1:16" x14ac:dyDescent="0.25">
      <c r="A30" s="1"/>
      <c r="B30" s="1">
        <v>2</v>
      </c>
      <c r="C30" s="19" t="s">
        <v>3</v>
      </c>
    </row>
    <row r="31" spans="1:16" x14ac:dyDescent="0.25">
      <c r="A31" s="1"/>
      <c r="B31" s="1">
        <v>3</v>
      </c>
      <c r="C31" s="18" t="s">
        <v>19</v>
      </c>
    </row>
    <row r="32" spans="1:16" x14ac:dyDescent="0.25">
      <c r="A32" s="1"/>
      <c r="B32" s="1">
        <v>4</v>
      </c>
      <c r="C32" s="18" t="s">
        <v>20</v>
      </c>
    </row>
    <row r="33" spans="1:3" x14ac:dyDescent="0.25">
      <c r="A33" s="1"/>
      <c r="B33" s="1">
        <v>5</v>
      </c>
      <c r="C33" s="18" t="s">
        <v>21</v>
      </c>
    </row>
    <row r="34" spans="1:3" x14ac:dyDescent="0.25">
      <c r="A34" s="1"/>
      <c r="B34" s="1">
        <v>6</v>
      </c>
      <c r="C34" s="18" t="s">
        <v>22</v>
      </c>
    </row>
  </sheetData>
  <hyperlinks>
    <hyperlink ref="C29" r:id="rId1"/>
    <hyperlink ref="C30" r:id="rId2"/>
    <hyperlink ref="C31" r:id="rId3"/>
    <hyperlink ref="C32" r:id="rId4"/>
    <hyperlink ref="C33" r:id="rId5"/>
    <hyperlink ref="C34" r:id="rId6"/>
  </hyperlinks>
  <pageMargins left="0.7" right="0.7" top="0.75" bottom="0.75" header="0.3" footer="0.3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транспортного налога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2016-03-21T10:25:40Z</dcterms:modified>
</cp:coreProperties>
</file>